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'1кв'!$A$1:$E$53</definedName>
    <definedName name="_xlnm.Print_Area" localSheetId="1">'2кв'!$A$1:$E$51</definedName>
    <definedName name="_xlnm.Print_Area" localSheetId="2">отчет!$A$1:$C$40</definedName>
  </definedNames>
  <calcPr calcId="152511"/>
</workbook>
</file>

<file path=xl/calcChain.xml><?xml version="1.0" encoding="utf-8"?>
<calcChain xmlns="http://schemas.openxmlformats.org/spreadsheetml/2006/main">
  <c r="B46" i="27" l="1"/>
  <c r="B49" i="27"/>
  <c r="E24" i="27"/>
  <c r="E23" i="27"/>
  <c r="E27" i="27" l="1"/>
  <c r="B50" i="27" s="1"/>
  <c r="B51" i="27"/>
  <c r="E27" i="25"/>
  <c r="C20" i="26" l="1"/>
  <c r="C19" i="26"/>
  <c r="C18" i="26"/>
  <c r="C16" i="26" s="1"/>
  <c r="C14" i="26"/>
  <c r="C8" i="26"/>
  <c r="C10" i="26" s="1"/>
  <c r="C6" i="26" l="1"/>
  <c r="C28" i="26"/>
  <c r="C15" i="26" l="1"/>
  <c r="B51" i="25"/>
  <c r="C9" i="26" s="1"/>
  <c r="E24" i="25"/>
  <c r="C13" i="26" s="1"/>
  <c r="E23" i="25"/>
  <c r="E29" i="25" l="1"/>
  <c r="B52" i="25" s="1"/>
  <c r="C12" i="26"/>
  <c r="C22" i="26" s="1"/>
  <c r="C23" i="26" s="1"/>
  <c r="B53" i="25"/>
</calcChain>
</file>

<file path=xl/sharedStrings.xml><?xml version="1.0" encoding="utf-8"?>
<sst xmlns="http://schemas.openxmlformats.org/spreadsheetml/2006/main" count="147" uniqueCount="88">
  <si>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</si>
  <si>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</si>
  <si>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</si>
  <si>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</si>
  <si>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</si>
  <si>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</si>
  <si>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</si>
  <si>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</si>
  <si>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</si>
  <si>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</si>
  <si>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</si>
  <si>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</si>
  <si>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</si>
  <si>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</si>
  <si>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</si>
  <si>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</si>
  <si>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</si>
  <si>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</si>
  <si>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</si>
  <si>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</si>
  <si>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</si>
  <si>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</si>
  <si>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</si>
  <si>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</si>
  <si>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</si>
  <si>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Маршака, д. 55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</si>
  <si>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29.03.2015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</si>
  <si>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</si>
  <si>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</si>
  <si>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</si>
  <si>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</si>
  <si>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Стеценко Ивана Петровича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</si>
  <si>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Стеценко И.П.</t>
    </r>
  </si>
  <si>
    <t>Информация для собственников:</t>
  </si>
  <si>
    <t>Оплачено , руб</t>
  </si>
  <si>
    <t>Расходы по содержанию и тек.ремонту, руб.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</si>
  <si>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      от   01.07.2016 г.</t>
    </r>
  </si>
  <si>
    <t xml:space="preserve">определена приложением № 9 к договору </t>
  </si>
  <si>
    <t xml:space="preserve">Итого остаток на конец  квартала </t>
  </si>
  <si>
    <t>интернет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</si>
  <si>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</si>
  <si>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</si>
  <si>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</si>
  <si>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Sдома=1645,2м2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</si>
  <si>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</si>
  <si>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</si>
  <si>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</si>
  <si>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120527,37</t>
  </si>
  <si>
    <t>ч/ч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</si>
  <si>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</si>
  <si>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</si>
  <si>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</si>
  <si>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</si>
  <si>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</si>
  <si>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</si>
  <si>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</si>
  <si>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</si>
  <si>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</si>
  <si>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</si>
  <si>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</si>
  <si>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</si>
  <si>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</si>
  <si>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</si>
  <si>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</si>
  <si>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</si>
  <si>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</si>
  <si>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</si>
  <si>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</si>
  <si>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</si>
  <si>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</si>
  <si>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Маршака, д. 55</t>
  </si>
  <si>
    <t>Начислено всего 456444,36</t>
  </si>
  <si>
    <t xml:space="preserve">Оплачено за размещение оборудования в МОП интернет </t>
  </si>
  <si>
    <t>Непредвиденные работы 11,5 ч/ч</t>
  </si>
  <si>
    <t xml:space="preserve">   * Поверка ОДПУ</t>
  </si>
  <si>
    <t xml:space="preserve">   * Устройство кабель канала (смета)</t>
  </si>
  <si>
    <t xml:space="preserve">   * Окраска скамеек, 5 шт (смета) кв7</t>
  </si>
  <si>
    <t>за 1 квартал 2024 года</t>
  </si>
  <si>
    <t>31.03.2024 г.</t>
  </si>
  <si>
    <t>март</t>
  </si>
  <si>
    <t>Замена участка плети ХВС по подвалу (подпитка) (кв.6)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</si>
  <si>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</si>
  <si>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</si>
  <si>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десять тысяч сто тридцать три рубля 69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</si>
  <si>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</si>
  <si>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</si>
  <si>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</si>
  <si>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сто пять тысяч двадцать девять рублей 57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</si>
</sst>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5" fillId="0" borderId="0"/>
    <xf numFmtId="0" fontId="16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39" fontId="7" fillId="0" borderId="0" xfId="1" applyNumberFormat="1" applyFont="1" applyAlignment="1"/>
    <xf numFmtId="39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4" zoomScaleSheetLayoutView="100" workbookViewId="0">
      <selection activeCell="J45" sqref="J4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77</v>
      </c>
      <c r="B3" s="64"/>
      <c r="C3" s="64"/>
      <c r="D3" s="64"/>
      <c r="E3" s="64"/>
    </row>
    <row r="4" spans="1:5" s="1" customFormat="1" ht="15.6" customHeight="1" x14ac:dyDescent="0.25">
      <c r="A4" s="22" t="s">
        <v>13</v>
      </c>
      <c r="B4" s="4"/>
      <c r="C4" s="4"/>
      <c r="D4" s="28"/>
      <c r="E4" s="27" t="s">
        <v>78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66" t="s">
        <v>25</v>
      </c>
      <c r="B7" s="66"/>
      <c r="C7" s="66"/>
      <c r="D7" s="66"/>
      <c r="E7" s="66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5" t="s">
        <v>31</v>
      </c>
      <c r="B9" s="65"/>
      <c r="C9" s="65"/>
      <c r="D9" s="65"/>
      <c r="E9" s="65"/>
    </row>
    <row r="10" spans="1:5" ht="27" customHeight="1" x14ac:dyDescent="0.25">
      <c r="A10" s="69" t="s">
        <v>14</v>
      </c>
      <c r="B10" s="70"/>
      <c r="C10" s="70"/>
      <c r="D10" s="70"/>
      <c r="E10" s="70"/>
    </row>
    <row r="11" spans="1:5" ht="30" customHeight="1" x14ac:dyDescent="0.25">
      <c r="A11" s="65" t="s">
        <v>26</v>
      </c>
      <c r="B11" s="65"/>
      <c r="C11" s="65"/>
      <c r="D11" s="65"/>
      <c r="E11" s="65"/>
    </row>
    <row r="12" spans="1:5" x14ac:dyDescent="0.25">
      <c r="A12" s="68" t="s">
        <v>15</v>
      </c>
      <c r="B12" s="71"/>
      <c r="C12" s="71"/>
      <c r="D12" s="71"/>
      <c r="E12" s="71"/>
    </row>
    <row r="13" spans="1:5" x14ac:dyDescent="0.25">
      <c r="A13" s="65" t="s">
        <v>22</v>
      </c>
      <c r="B13" s="65"/>
      <c r="C13" s="65"/>
      <c r="D13" s="65"/>
      <c r="E13" s="65"/>
    </row>
    <row r="14" spans="1:5" ht="11.25" customHeight="1" x14ac:dyDescent="0.25">
      <c r="A14" s="68" t="s">
        <v>2</v>
      </c>
      <c r="B14" s="71"/>
      <c r="C14" s="71"/>
      <c r="D14" s="71"/>
      <c r="E14" s="71"/>
    </row>
    <row r="15" spans="1:5" ht="11.25" customHeight="1" x14ac:dyDescent="0.25">
      <c r="A15" s="25"/>
      <c r="B15" s="26"/>
      <c r="C15" s="26"/>
      <c r="D15" s="26"/>
      <c r="E15" s="26"/>
    </row>
    <row r="16" spans="1:5" x14ac:dyDescent="0.25">
      <c r="A16" s="65" t="s">
        <v>44</v>
      </c>
      <c r="B16" s="65"/>
      <c r="C16" s="65"/>
      <c r="D16" s="65"/>
      <c r="E16" s="65"/>
    </row>
    <row r="17" spans="1:7" ht="10.5" customHeight="1" x14ac:dyDescent="0.25">
      <c r="A17" s="68" t="s">
        <v>16</v>
      </c>
      <c r="B17" s="71"/>
      <c r="C17" s="71"/>
      <c r="D17" s="71"/>
      <c r="E17" s="71"/>
    </row>
    <row r="18" spans="1:7" ht="30.75" customHeight="1" x14ac:dyDescent="0.25">
      <c r="A18" s="65" t="s">
        <v>17</v>
      </c>
      <c r="B18" s="65"/>
      <c r="C18" s="65"/>
      <c r="D18" s="65"/>
      <c r="E18" s="65"/>
    </row>
    <row r="19" spans="1:7" ht="63.75" customHeight="1" x14ac:dyDescent="0.25">
      <c r="A19" s="65" t="s">
        <v>36</v>
      </c>
      <c r="B19" s="65"/>
      <c r="C19" s="65"/>
      <c r="D19" s="65"/>
      <c r="E19" s="65"/>
    </row>
    <row r="20" spans="1:7" ht="33.75" customHeight="1" x14ac:dyDescent="0.25">
      <c r="A20" s="67" t="s">
        <v>27</v>
      </c>
      <c r="B20" s="67"/>
      <c r="C20" s="67"/>
      <c r="D20" s="67"/>
      <c r="E20" s="67"/>
    </row>
    <row r="21" spans="1:7" x14ac:dyDescent="0.25">
      <c r="A21" s="67"/>
      <c r="B21" s="67"/>
      <c r="C21" s="67"/>
      <c r="D21" s="67"/>
      <c r="E21" s="67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16.920000000000002</v>
      </c>
      <c r="E23" s="20">
        <f>D23*F21*G21</f>
        <v>83510.352000000014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21519.216000000004</v>
      </c>
    </row>
    <row r="25" spans="1:7" x14ac:dyDescent="0.25">
      <c r="A25" s="7" t="s">
        <v>28</v>
      </c>
      <c r="B25" s="9" t="s">
        <v>45</v>
      </c>
      <c r="C25" s="3" t="s">
        <v>29</v>
      </c>
      <c r="D25" s="3"/>
      <c r="E25" s="8">
        <v>0</v>
      </c>
    </row>
    <row r="26" spans="1:7" s="60" customFormat="1" ht="60" x14ac:dyDescent="0.25">
      <c r="A26" s="56" t="s">
        <v>81</v>
      </c>
      <c r="B26" s="57" t="s">
        <v>82</v>
      </c>
      <c r="C26" s="58" t="s">
        <v>29</v>
      </c>
      <c r="D26" s="58"/>
      <c r="E26" s="59">
        <v>943</v>
      </c>
    </row>
    <row r="27" spans="1:7" ht="30" x14ac:dyDescent="0.25">
      <c r="A27" s="23" t="s">
        <v>80</v>
      </c>
      <c r="B27" s="9" t="s">
        <v>79</v>
      </c>
      <c r="C27" s="3" t="s">
        <v>48</v>
      </c>
      <c r="D27" s="3">
        <v>16</v>
      </c>
      <c r="E27" s="8">
        <f>D27*260.07</f>
        <v>4161.12</v>
      </c>
    </row>
    <row r="28" spans="1:7" x14ac:dyDescent="0.25">
      <c r="A28" s="23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SUM(E23:E28)</f>
        <v>110133.68800000001</v>
      </c>
    </row>
    <row r="31" spans="1:7" ht="30" customHeight="1" x14ac:dyDescent="0.25">
      <c r="A31" s="73" t="s">
        <v>83</v>
      </c>
      <c r="B31" s="73"/>
      <c r="C31" s="73"/>
      <c r="D31" s="73"/>
      <c r="E31" s="73"/>
    </row>
    <row r="32" spans="1:7" ht="30" customHeight="1" x14ac:dyDescent="0.25">
      <c r="A32" s="65" t="s">
        <v>21</v>
      </c>
      <c r="B32" s="65"/>
      <c r="C32" s="65"/>
      <c r="D32" s="65"/>
      <c r="E32" s="65"/>
    </row>
    <row r="33" spans="1:5" x14ac:dyDescent="0.25">
      <c r="A33" s="65" t="s">
        <v>20</v>
      </c>
      <c r="B33" s="65"/>
      <c r="C33" s="65"/>
      <c r="D33" s="65"/>
      <c r="E33" s="65"/>
    </row>
    <row r="34" spans="1:5" ht="30" customHeight="1" x14ac:dyDescent="0.25">
      <c r="A34" s="65" t="s">
        <v>30</v>
      </c>
      <c r="B34" s="65"/>
      <c r="C34" s="65"/>
      <c r="D34" s="65"/>
      <c r="E34" s="65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74" t="s">
        <v>5</v>
      </c>
      <c r="B36" s="74"/>
      <c r="C36" s="74"/>
      <c r="D36" s="74"/>
      <c r="E36" s="74"/>
    </row>
    <row r="37" spans="1:5" x14ac:dyDescent="0.25">
      <c r="A37" s="65" t="s">
        <v>18</v>
      </c>
      <c r="B37" s="65"/>
      <c r="C37" s="65"/>
      <c r="D37" s="65"/>
      <c r="E37" s="65"/>
    </row>
    <row r="38" spans="1:5" x14ac:dyDescent="0.25">
      <c r="A38" s="75" t="s">
        <v>46</v>
      </c>
      <c r="B38" s="75"/>
      <c r="C38" s="75"/>
      <c r="D38" s="75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0" spans="1:5" x14ac:dyDescent="0.25">
      <c r="A40" s="25"/>
      <c r="B40" s="25"/>
      <c r="C40" s="25"/>
      <c r="D40" s="25"/>
      <c r="E40" s="25"/>
    </row>
    <row r="41" spans="1:5" x14ac:dyDescent="0.25">
      <c r="A41" s="76" t="s">
        <v>32</v>
      </c>
      <c r="B41" s="76"/>
      <c r="C41" s="76"/>
      <c r="D41" s="76"/>
      <c r="E41" s="5"/>
    </row>
    <row r="42" spans="1:5" x14ac:dyDescent="0.25">
      <c r="B42" s="72" t="s">
        <v>19</v>
      </c>
      <c r="C42" s="72"/>
      <c r="D42" s="72"/>
      <c r="E42" s="6" t="s">
        <v>6</v>
      </c>
    </row>
    <row r="46" spans="1:5" x14ac:dyDescent="0.25">
      <c r="A46" s="2" t="s">
        <v>43</v>
      </c>
    </row>
    <row r="47" spans="1:5" x14ac:dyDescent="0.25">
      <c r="A47" s="14" t="s">
        <v>33</v>
      </c>
    </row>
    <row r="48" spans="1:5" x14ac:dyDescent="0.25">
      <c r="A48" s="2" t="s">
        <v>40</v>
      </c>
      <c r="B48" s="16">
        <v>-3210.97</v>
      </c>
    </row>
    <row r="49" spans="1:2" x14ac:dyDescent="0.25">
      <c r="A49" s="18" t="s">
        <v>47</v>
      </c>
      <c r="B49" s="17"/>
    </row>
    <row r="50" spans="1:2" x14ac:dyDescent="0.25">
      <c r="A50" s="2" t="s">
        <v>34</v>
      </c>
      <c r="B50" s="17">
        <v>116864.18</v>
      </c>
    </row>
    <row r="51" spans="1:2" x14ac:dyDescent="0.25">
      <c r="A51" s="2" t="s">
        <v>39</v>
      </c>
      <c r="B51" s="17">
        <f>350*3</f>
        <v>1050</v>
      </c>
    </row>
    <row r="52" spans="1:2" ht="30" x14ac:dyDescent="0.25">
      <c r="A52" s="24" t="s">
        <v>35</v>
      </c>
      <c r="B52" s="17">
        <f>E29</f>
        <v>110133.68800000001</v>
      </c>
    </row>
    <row r="53" spans="1:2" x14ac:dyDescent="0.25">
      <c r="A53" s="15" t="s">
        <v>38</v>
      </c>
      <c r="B53" s="19">
        <f>B48+B50+B51-B52</f>
        <v>4569.5219999999827</v>
      </c>
    </row>
    <row r="55" spans="1:2" x14ac:dyDescent="0.25">
      <c r="B55" s="2">
        <v>-3210.97</v>
      </c>
    </row>
  </sheetData>
  <mergeCells count="29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31" zoomScaleSheetLayoutView="100" workbookViewId="0">
      <selection activeCell="B49" sqref="B4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84</v>
      </c>
      <c r="B3" s="64"/>
      <c r="C3" s="64"/>
      <c r="D3" s="64"/>
      <c r="E3" s="64"/>
    </row>
    <row r="4" spans="1:5" s="1" customFormat="1" ht="15.6" customHeight="1" x14ac:dyDescent="0.25">
      <c r="A4" s="22" t="s">
        <v>13</v>
      </c>
      <c r="B4" s="4"/>
      <c r="C4" s="4"/>
      <c r="D4" s="28"/>
      <c r="E4" s="27" t="s">
        <v>85</v>
      </c>
    </row>
    <row r="5" spans="1:5" x14ac:dyDescent="0.25">
      <c r="A5" s="55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66" t="s">
        <v>25</v>
      </c>
      <c r="B7" s="66"/>
      <c r="C7" s="66"/>
      <c r="D7" s="66"/>
      <c r="E7" s="66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5" t="s">
        <v>31</v>
      </c>
      <c r="B9" s="65"/>
      <c r="C9" s="65"/>
      <c r="D9" s="65"/>
      <c r="E9" s="65"/>
    </row>
    <row r="10" spans="1:5" ht="27" customHeight="1" x14ac:dyDescent="0.25">
      <c r="A10" s="69" t="s">
        <v>14</v>
      </c>
      <c r="B10" s="70"/>
      <c r="C10" s="70"/>
      <c r="D10" s="70"/>
      <c r="E10" s="70"/>
    </row>
    <row r="11" spans="1:5" ht="30" customHeight="1" x14ac:dyDescent="0.25">
      <c r="A11" s="65" t="s">
        <v>26</v>
      </c>
      <c r="B11" s="65"/>
      <c r="C11" s="65"/>
      <c r="D11" s="65"/>
      <c r="E11" s="65"/>
    </row>
    <row r="12" spans="1:5" x14ac:dyDescent="0.25">
      <c r="A12" s="68" t="s">
        <v>15</v>
      </c>
      <c r="B12" s="71"/>
      <c r="C12" s="71"/>
      <c r="D12" s="71"/>
      <c r="E12" s="71"/>
    </row>
    <row r="13" spans="1:5" x14ac:dyDescent="0.25">
      <c r="A13" s="65" t="s">
        <v>22</v>
      </c>
      <c r="B13" s="65"/>
      <c r="C13" s="65"/>
      <c r="D13" s="65"/>
      <c r="E13" s="65"/>
    </row>
    <row r="14" spans="1:5" ht="11.25" customHeight="1" x14ac:dyDescent="0.25">
      <c r="A14" s="68" t="s">
        <v>2</v>
      </c>
      <c r="B14" s="71"/>
      <c r="C14" s="71"/>
      <c r="D14" s="71"/>
      <c r="E14" s="71"/>
    </row>
    <row r="15" spans="1:5" ht="11.25" customHeight="1" x14ac:dyDescent="0.25">
      <c r="A15" s="54"/>
      <c r="B15" s="55"/>
      <c r="C15" s="55"/>
      <c r="D15" s="55"/>
      <c r="E15" s="55"/>
    </row>
    <row r="16" spans="1:5" x14ac:dyDescent="0.25">
      <c r="A16" s="65" t="s">
        <v>44</v>
      </c>
      <c r="B16" s="65"/>
      <c r="C16" s="65"/>
      <c r="D16" s="65"/>
      <c r="E16" s="65"/>
    </row>
    <row r="17" spans="1:7" ht="10.5" customHeight="1" x14ac:dyDescent="0.25">
      <c r="A17" s="68" t="s">
        <v>16</v>
      </c>
      <c r="B17" s="71"/>
      <c r="C17" s="71"/>
      <c r="D17" s="71"/>
      <c r="E17" s="71"/>
    </row>
    <row r="18" spans="1:7" ht="30.75" customHeight="1" x14ac:dyDescent="0.25">
      <c r="A18" s="65" t="s">
        <v>17</v>
      </c>
      <c r="B18" s="65"/>
      <c r="C18" s="65"/>
      <c r="D18" s="65"/>
      <c r="E18" s="65"/>
    </row>
    <row r="19" spans="1:7" ht="63.75" customHeight="1" x14ac:dyDescent="0.25">
      <c r="A19" s="65" t="s">
        <v>36</v>
      </c>
      <c r="B19" s="65"/>
      <c r="C19" s="65"/>
      <c r="D19" s="65"/>
      <c r="E19" s="65"/>
    </row>
    <row r="20" spans="1:7" ht="33.75" customHeight="1" x14ac:dyDescent="0.25">
      <c r="A20" s="67" t="s">
        <v>27</v>
      </c>
      <c r="B20" s="67"/>
      <c r="C20" s="67"/>
      <c r="D20" s="67"/>
      <c r="E20" s="67"/>
    </row>
    <row r="21" spans="1:7" x14ac:dyDescent="0.25">
      <c r="A21" s="67"/>
      <c r="B21" s="67"/>
      <c r="C21" s="67"/>
      <c r="D21" s="67"/>
      <c r="E21" s="67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16.920000000000002</v>
      </c>
      <c r="E23" s="20">
        <f>D23*F21*G21</f>
        <v>83510.352000000014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21519.216000000004</v>
      </c>
    </row>
    <row r="25" spans="1:7" x14ac:dyDescent="0.25">
      <c r="A25" s="7" t="s">
        <v>28</v>
      </c>
      <c r="B25" s="9" t="s">
        <v>86</v>
      </c>
      <c r="C25" s="3" t="s">
        <v>29</v>
      </c>
      <c r="D25" s="3"/>
      <c r="E25" s="8">
        <v>0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SUM(E23:E26)</f>
        <v>105029.56800000001</v>
      </c>
    </row>
    <row r="29" spans="1:7" ht="30" customHeight="1" x14ac:dyDescent="0.25">
      <c r="A29" s="73" t="s">
        <v>87</v>
      </c>
      <c r="B29" s="73"/>
      <c r="C29" s="73"/>
      <c r="D29" s="73"/>
      <c r="E29" s="73"/>
    </row>
    <row r="30" spans="1:7" ht="30" customHeight="1" x14ac:dyDescent="0.25">
      <c r="A30" s="65" t="s">
        <v>21</v>
      </c>
      <c r="B30" s="65"/>
      <c r="C30" s="65"/>
      <c r="D30" s="65"/>
      <c r="E30" s="65"/>
    </row>
    <row r="31" spans="1:7" x14ac:dyDescent="0.25">
      <c r="A31" s="65" t="s">
        <v>20</v>
      </c>
      <c r="B31" s="65"/>
      <c r="C31" s="65"/>
      <c r="D31" s="65"/>
      <c r="E31" s="65"/>
    </row>
    <row r="32" spans="1:7" ht="30" customHeight="1" x14ac:dyDescent="0.25">
      <c r="A32" s="65" t="s">
        <v>30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75" t="s">
        <v>46</v>
      </c>
      <c r="B36" s="75"/>
      <c r="C36" s="75"/>
      <c r="D36" s="75"/>
      <c r="E36" s="5"/>
    </row>
    <row r="37" spans="1:5" x14ac:dyDescent="0.25">
      <c r="B37" s="72" t="s">
        <v>19</v>
      </c>
      <c r="C37" s="72"/>
      <c r="D37" s="72"/>
      <c r="E37" s="6" t="s">
        <v>6</v>
      </c>
    </row>
    <row r="38" spans="1:5" x14ac:dyDescent="0.25">
      <c r="A38" s="54"/>
      <c r="B38" s="54"/>
      <c r="C38" s="54"/>
      <c r="D38" s="54"/>
      <c r="E38" s="54"/>
    </row>
    <row r="39" spans="1:5" x14ac:dyDescent="0.25">
      <c r="A39" s="76" t="s">
        <v>32</v>
      </c>
      <c r="B39" s="76"/>
      <c r="C39" s="76"/>
      <c r="D39" s="76"/>
      <c r="E39" s="5"/>
    </row>
    <row r="40" spans="1:5" x14ac:dyDescent="0.25">
      <c r="B40" s="72" t="s">
        <v>19</v>
      </c>
      <c r="C40" s="72"/>
      <c r="D40" s="72"/>
      <c r="E40" s="6" t="s">
        <v>6</v>
      </c>
    </row>
    <row r="44" spans="1:5" x14ac:dyDescent="0.25">
      <c r="A44" s="2" t="s">
        <v>43</v>
      </c>
    </row>
    <row r="45" spans="1:5" x14ac:dyDescent="0.25">
      <c r="A45" s="14" t="s">
        <v>33</v>
      </c>
    </row>
    <row r="46" spans="1:5" x14ac:dyDescent="0.25">
      <c r="A46" s="2" t="s">
        <v>40</v>
      </c>
      <c r="B46" s="16">
        <f>'1кв'!B53</f>
        <v>4569.5219999999827</v>
      </c>
    </row>
    <row r="47" spans="1:5" x14ac:dyDescent="0.25">
      <c r="A47" s="18" t="s">
        <v>47</v>
      </c>
      <c r="B47" s="17"/>
    </row>
    <row r="48" spans="1:5" x14ac:dyDescent="0.25">
      <c r="A48" s="2" t="s">
        <v>34</v>
      </c>
      <c r="B48" s="17">
        <v>107897.3</v>
      </c>
    </row>
    <row r="49" spans="1:2" x14ac:dyDescent="0.25">
      <c r="A49" s="2" t="s">
        <v>39</v>
      </c>
      <c r="B49" s="17">
        <f>350*3</f>
        <v>1050</v>
      </c>
    </row>
    <row r="50" spans="1:2" ht="30" x14ac:dyDescent="0.25">
      <c r="A50" s="53" t="s">
        <v>35</v>
      </c>
      <c r="B50" s="17">
        <f>E27</f>
        <v>105029.56800000001</v>
      </c>
    </row>
    <row r="51" spans="1:2" x14ac:dyDescent="0.25">
      <c r="A51" s="15" t="s">
        <v>38</v>
      </c>
      <c r="B51" s="19">
        <f>B46+B48+B49-B50</f>
        <v>8487.2539999999717</v>
      </c>
    </row>
    <row r="53" spans="1:2" x14ac:dyDescent="0.25">
      <c r="B53" s="2">
        <v>-3210.97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6:E16"/>
    <mergeCell ref="A17:E17"/>
    <mergeCell ref="A18:E18"/>
    <mergeCell ref="A19:E19"/>
    <mergeCell ref="A20:E20"/>
    <mergeCell ref="A21:E21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19" zoomScaleSheetLayoutView="100" workbookViewId="0">
      <selection activeCell="E21" sqref="E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8" t="s">
        <v>49</v>
      </c>
      <c r="B1" s="78"/>
      <c r="C1" s="78"/>
      <c r="D1" s="29"/>
    </row>
    <row r="2" spans="1:5" ht="15.75" x14ac:dyDescent="0.25">
      <c r="A2" s="79" t="s">
        <v>50</v>
      </c>
      <c r="B2" s="79"/>
      <c r="C2" s="79"/>
      <c r="D2" s="30"/>
    </row>
    <row r="3" spans="1:5" ht="15.75" x14ac:dyDescent="0.25">
      <c r="A3" s="79" t="s">
        <v>51</v>
      </c>
      <c r="B3" s="79"/>
      <c r="C3" s="79"/>
      <c r="D3" s="30"/>
    </row>
    <row r="4" spans="1:5" ht="15.75" x14ac:dyDescent="0.25">
      <c r="A4" s="78" t="s">
        <v>70</v>
      </c>
      <c r="B4" s="78"/>
      <c r="C4" s="78"/>
      <c r="D4" s="29"/>
    </row>
    <row r="5" spans="1:5" ht="15.75" x14ac:dyDescent="0.25">
      <c r="A5" s="80"/>
      <c r="B5" s="80"/>
      <c r="C5" s="80"/>
      <c r="D5" s="1"/>
    </row>
    <row r="6" spans="1:5" ht="15.75" x14ac:dyDescent="0.25">
      <c r="A6" s="30"/>
      <c r="B6" s="31" t="s">
        <v>52</v>
      </c>
      <c r="C6" s="32" t="e">
        <f>#REF!</f>
        <v>#REF!</v>
      </c>
      <c r="D6" s="33"/>
    </row>
    <row r="7" spans="1:5" ht="15.75" x14ac:dyDescent="0.25">
      <c r="A7" s="34" t="s">
        <v>53</v>
      </c>
      <c r="B7" s="31" t="s">
        <v>71</v>
      </c>
      <c r="C7" s="32"/>
      <c r="D7" s="33"/>
    </row>
    <row r="8" spans="1:5" ht="15.75" x14ac:dyDescent="0.25">
      <c r="B8" s="35" t="s">
        <v>54</v>
      </c>
      <c r="C8" s="36" t="e">
        <f>#REF!+#REF!+#REF!+'1кв'!B50</f>
        <v>#REF!</v>
      </c>
      <c r="D8" s="37"/>
    </row>
    <row r="9" spans="1:5" ht="31.5" x14ac:dyDescent="0.25">
      <c r="B9" s="52" t="s">
        <v>72</v>
      </c>
      <c r="C9" s="36" t="e">
        <f>#REF!+#REF!+#REF!+'1кв'!B51</f>
        <v>#REF!</v>
      </c>
      <c r="D9" s="37"/>
    </row>
    <row r="10" spans="1:5" ht="15.75" x14ac:dyDescent="0.25">
      <c r="A10" s="38"/>
      <c r="B10" s="35" t="s">
        <v>55</v>
      </c>
      <c r="C10" s="39" t="e">
        <f>SUM(C8:C9)</f>
        <v>#REF!</v>
      </c>
      <c r="D10" s="33"/>
    </row>
    <row r="11" spans="1:5" ht="15.75" x14ac:dyDescent="0.25">
      <c r="A11" s="1"/>
      <c r="B11" s="77"/>
      <c r="C11" s="77"/>
      <c r="D11" s="40"/>
    </row>
    <row r="12" spans="1:5" ht="15.75" x14ac:dyDescent="0.25">
      <c r="A12" s="41" t="s">
        <v>56</v>
      </c>
      <c r="B12" s="21" t="s">
        <v>42</v>
      </c>
      <c r="C12" s="36" t="e">
        <f>#REF!+#REF!+#REF!+'1кв'!E23</f>
        <v>#REF!</v>
      </c>
      <c r="D12" s="40"/>
    </row>
    <row r="13" spans="1:5" ht="15.75" x14ac:dyDescent="0.25">
      <c r="A13" s="41"/>
      <c r="B13" s="7" t="s">
        <v>41</v>
      </c>
      <c r="C13" s="36" t="e">
        <f>#REF!+#REF!+#REF!+'1кв'!E24</f>
        <v>#REF!</v>
      </c>
      <c r="D13" s="40"/>
    </row>
    <row r="14" spans="1:5" ht="15.75" x14ac:dyDescent="0.25">
      <c r="A14" s="1"/>
      <c r="B14" s="7" t="s">
        <v>28</v>
      </c>
      <c r="C14" s="36" t="e">
        <f>#REF!+#REF!+#REF!+'1кв'!E25</f>
        <v>#REF!</v>
      </c>
      <c r="D14" s="40"/>
      <c r="E14" s="42"/>
    </row>
    <row r="15" spans="1:5" ht="15.75" x14ac:dyDescent="0.25">
      <c r="A15" s="41"/>
      <c r="B15" s="43" t="s">
        <v>73</v>
      </c>
      <c r="C15" s="36" t="e">
        <f>'1кв'!#REF!</f>
        <v>#REF!</v>
      </c>
      <c r="D15" s="40"/>
    </row>
    <row r="16" spans="1:5" ht="15.75" x14ac:dyDescent="0.25">
      <c r="A16" s="41"/>
      <c r="B16" s="44" t="s">
        <v>57</v>
      </c>
      <c r="C16" s="36" t="e">
        <f>SUM(C18:C21)</f>
        <v>#REF!</v>
      </c>
      <c r="D16" s="40"/>
    </row>
    <row r="17" spans="1:5" ht="15.75" x14ac:dyDescent="0.25">
      <c r="A17" s="41"/>
      <c r="B17" s="44" t="s">
        <v>58</v>
      </c>
      <c r="C17" s="36"/>
      <c r="D17" s="40"/>
    </row>
    <row r="18" spans="1:5" ht="15.75" x14ac:dyDescent="0.25">
      <c r="A18" s="41"/>
      <c r="B18" s="44" t="s">
        <v>74</v>
      </c>
      <c r="C18" s="36" t="e">
        <f>#REF!</f>
        <v>#REF!</v>
      </c>
      <c r="D18" s="40"/>
    </row>
    <row r="19" spans="1:5" ht="15.75" x14ac:dyDescent="0.25">
      <c r="A19" s="41"/>
      <c r="B19" s="23" t="s">
        <v>75</v>
      </c>
      <c r="C19" s="36" t="e">
        <f>#REF!</f>
        <v>#REF!</v>
      </c>
      <c r="D19" s="40"/>
    </row>
    <row r="20" spans="1:5" ht="15.75" x14ac:dyDescent="0.25">
      <c r="A20" s="41"/>
      <c r="B20" s="23" t="s">
        <v>76</v>
      </c>
      <c r="C20" s="36">
        <f>'1кв'!E27</f>
        <v>4161.12</v>
      </c>
      <c r="D20" s="40"/>
    </row>
    <row r="21" spans="1:5" ht="15.75" x14ac:dyDescent="0.25">
      <c r="A21" s="41"/>
      <c r="B21" s="44"/>
      <c r="C21" s="36"/>
      <c r="D21" s="40"/>
    </row>
    <row r="22" spans="1:5" ht="15.75" x14ac:dyDescent="0.25">
      <c r="A22" s="1"/>
      <c r="B22" s="45" t="s">
        <v>59</v>
      </c>
      <c r="C22" s="39" t="e">
        <f>SUM(C12:C16)</f>
        <v>#REF!</v>
      </c>
      <c r="D22" s="40"/>
      <c r="E22" s="42"/>
    </row>
    <row r="23" spans="1:5" ht="15.75" x14ac:dyDescent="0.25">
      <c r="A23" s="1"/>
      <c r="B23" s="46" t="s">
        <v>60</v>
      </c>
      <c r="C23" s="39" t="e">
        <f>C6+C10-C22</f>
        <v>#REF!</v>
      </c>
      <c r="D23" s="40"/>
    </row>
    <row r="24" spans="1:5" ht="15.75" x14ac:dyDescent="0.25">
      <c r="A24" s="1"/>
      <c r="B24" s="34"/>
      <c r="C24" s="34"/>
      <c r="D24" s="40"/>
    </row>
    <row r="25" spans="1:5" ht="15.75" x14ac:dyDescent="0.25">
      <c r="A25" s="1"/>
      <c r="B25" s="47" t="s">
        <v>61</v>
      </c>
      <c r="C25" s="47"/>
      <c r="D25" s="40"/>
    </row>
    <row r="26" spans="1:5" ht="15.75" x14ac:dyDescent="0.25">
      <c r="A26" s="1"/>
      <c r="B26" s="47" t="s">
        <v>62</v>
      </c>
      <c r="C26" s="48">
        <v>75312.59</v>
      </c>
      <c r="D26" s="40"/>
    </row>
    <row r="27" spans="1:5" ht="15.75" x14ac:dyDescent="0.25">
      <c r="A27" s="1"/>
      <c r="B27" s="49" t="s">
        <v>63</v>
      </c>
      <c r="C27" s="50">
        <v>87881.01</v>
      </c>
      <c r="D27" s="40"/>
    </row>
    <row r="28" spans="1:5" ht="15.75" x14ac:dyDescent="0.25">
      <c r="A28" s="1"/>
      <c r="B28" s="47" t="s">
        <v>64</v>
      </c>
      <c r="C28" s="51">
        <f>C27-C26</f>
        <v>12568.419999999998</v>
      </c>
      <c r="D28" s="40"/>
    </row>
    <row r="29" spans="1:5" ht="15.75" x14ac:dyDescent="0.25">
      <c r="A29" s="1"/>
      <c r="B29" s="34"/>
      <c r="C29" s="34"/>
      <c r="D29" s="40"/>
    </row>
    <row r="30" spans="1:5" ht="15.75" x14ac:dyDescent="0.25">
      <c r="A30" s="1"/>
      <c r="B30" s="34"/>
      <c r="C30" s="34"/>
      <c r="D30" s="40"/>
    </row>
    <row r="31" spans="1:5" ht="15.75" x14ac:dyDescent="0.25">
      <c r="A31" s="1"/>
      <c r="B31" s="34"/>
      <c r="C31" s="34"/>
      <c r="D31" s="40"/>
    </row>
    <row r="32" spans="1:5" ht="15.75" x14ac:dyDescent="0.25">
      <c r="A32" s="1"/>
      <c r="B32" s="34"/>
      <c r="C32" s="34"/>
      <c r="D32" s="40"/>
    </row>
    <row r="33" spans="1:4" ht="15.75" x14ac:dyDescent="0.25">
      <c r="A33" s="1" t="s">
        <v>65</v>
      </c>
      <c r="B33" s="34" t="s">
        <v>66</v>
      </c>
      <c r="C33" s="34"/>
      <c r="D33" s="40"/>
    </row>
    <row r="34" spans="1:4" ht="15.75" x14ac:dyDescent="0.25">
      <c r="A34" s="1"/>
      <c r="B34" s="34" t="s">
        <v>67</v>
      </c>
      <c r="C34" s="34"/>
      <c r="D34" s="40"/>
    </row>
    <row r="35" spans="1:4" ht="15.75" x14ac:dyDescent="0.25">
      <c r="A35" s="1"/>
      <c r="B35" s="34" t="s">
        <v>68</v>
      </c>
      <c r="C35" s="34"/>
      <c r="D35" s="40"/>
    </row>
    <row r="36" spans="1:4" ht="15.75" x14ac:dyDescent="0.25">
      <c r="A36" s="1"/>
      <c r="B36" s="34"/>
      <c r="C36" s="34"/>
      <c r="D36" s="40"/>
    </row>
    <row r="37" spans="1:4" ht="15.75" x14ac:dyDescent="0.25">
      <c r="A37" s="1"/>
      <c r="B37" s="34"/>
      <c r="C37" s="34"/>
      <c r="D37" s="40"/>
    </row>
    <row r="38" spans="1:4" ht="15.75" x14ac:dyDescent="0.25">
      <c r="A38" s="1"/>
      <c r="B38" s="34" t="s">
        <v>69</v>
      </c>
      <c r="C38" s="34"/>
      <c r="D38" s="40"/>
    </row>
    <row r="39" spans="1:4" ht="15.75" x14ac:dyDescent="0.25">
      <c r="A39" s="1"/>
      <c r="B39" s="34"/>
      <c r="C39" s="34"/>
      <c r="D39" s="40"/>
    </row>
    <row r="40" spans="1:4" ht="15.75" x14ac:dyDescent="0.25">
      <c r="A40" s="1"/>
      <c r="B40" s="34"/>
      <c r="C40" s="34"/>
      <c r="D40" s="40"/>
    </row>
    <row r="41" spans="1:4" ht="15.75" x14ac:dyDescent="0.25">
      <c r="A41" s="1"/>
      <c r="B41" s="34"/>
      <c r="C41" s="34"/>
      <c r="D41" s="40"/>
    </row>
    <row r="42" spans="1:4" ht="15.75" x14ac:dyDescent="0.25">
      <c r="A42" s="1"/>
      <c r="B42" s="34"/>
      <c r="C42" s="34"/>
      <c r="D42" s="4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2024-08-09T12:30:33Z</dcterms:modified>
</cp:coreProperties>
</file>